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</sheets>
  <definedNames/>
  <calcPr fullCalcOnLoad="1"/>
</workbook>
</file>

<file path=xl/sharedStrings.xml><?xml version="1.0" encoding="utf-8"?>
<sst xmlns="http://schemas.openxmlformats.org/spreadsheetml/2006/main" count="210" uniqueCount="40">
  <si>
    <t>TASSI DI PRESENZA ED ASSENZA DEL PERSONALE DIPENDENTE</t>
  </si>
  <si>
    <t>Comunicazione ai sensi dell'art. 21, comma 1, della Legge 18.06.2009, n. 69</t>
  </si>
  <si>
    <t>n. dipendenti</t>
  </si>
  <si>
    <t>totale giornate lavorative per settore</t>
  </si>
  <si>
    <t>totale giornate assenza</t>
  </si>
  <si>
    <t>SETTORE</t>
  </si>
  <si>
    <t>TOTALE</t>
  </si>
  <si>
    <t>giornate lavorative mensili</t>
  </si>
  <si>
    <t>% giorni assenza mensile</t>
  </si>
  <si>
    <t>% giorni presenza mensile</t>
  </si>
  <si>
    <t>NOTA: nei giorni di assenza sono comprese anche le ferie.</t>
  </si>
  <si>
    <t>Istruttore Direttivo Polizia Urbana - Commercio - Attività Ricettive</t>
  </si>
  <si>
    <t xml:space="preserve">Ufficio Tecnico - Lavori Pubblici - Ecologia - Ambiente - Patrimonio Immobiliare </t>
  </si>
  <si>
    <t>Area Amministrativa - Cultura - Istruzione Pubblica</t>
  </si>
  <si>
    <t xml:space="preserve">Ufficio Sisma </t>
  </si>
  <si>
    <t>Casa di Riposo</t>
  </si>
  <si>
    <t xml:space="preserve">Contabilità - Finanza - Personale </t>
  </si>
  <si>
    <t>3*</t>
  </si>
  <si>
    <t>4**</t>
  </si>
  <si>
    <t>MESE DI GENNAIO 2022</t>
  </si>
  <si>
    <r>
      <t xml:space="preserve">*)  </t>
    </r>
    <r>
      <rPr>
        <b/>
        <sz val="10"/>
        <rFont val="Arial"/>
        <family val="2"/>
      </rPr>
      <t xml:space="preserve"> Di cui n. 01 part time 33%</t>
    </r>
  </si>
  <si>
    <r>
      <t xml:space="preserve">**)  </t>
    </r>
    <r>
      <rPr>
        <b/>
        <sz val="10"/>
        <rFont val="Arial"/>
        <family val="2"/>
      </rPr>
      <t xml:space="preserve"> Di cui n. 01 part time 50%</t>
    </r>
  </si>
  <si>
    <r>
      <t xml:space="preserve">***)  </t>
    </r>
    <r>
      <rPr>
        <b/>
        <sz val="10"/>
        <rFont val="Arial"/>
        <family val="2"/>
      </rPr>
      <t xml:space="preserve"> Di cui n. 02 part time 50%</t>
    </r>
  </si>
  <si>
    <t>4***</t>
  </si>
  <si>
    <t>MESE DI FEBBRAIO 2022</t>
  </si>
  <si>
    <t>MESE DI MARZO 2022</t>
  </si>
  <si>
    <t>MESE DI APRILE 2022</t>
  </si>
  <si>
    <t>Area Tributi e Servizi Sociali</t>
  </si>
  <si>
    <t>Area Amministrativa</t>
  </si>
  <si>
    <t xml:space="preserve">Area Contabilità - Finanza - Personale </t>
  </si>
  <si>
    <t>Area Casa di Riposo</t>
  </si>
  <si>
    <t xml:space="preserve">Area Tecnica - Lavori Pubblici - Ecologia - Ambiente - Patrimonio Immobiliare </t>
  </si>
  <si>
    <t>Area Sisma e Urbanistica</t>
  </si>
  <si>
    <t>Area Vigilanza Urbana</t>
  </si>
  <si>
    <t>2**</t>
  </si>
  <si>
    <t>MESE DI MAGGIO 2022</t>
  </si>
  <si>
    <t>MESE DI GIUGNO 2022</t>
  </si>
  <si>
    <t>MESE DI LUGLIO 2022</t>
  </si>
  <si>
    <t>MESE DI AGOSTO 2022</t>
  </si>
  <si>
    <t>MESE DI SETTEMBRE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</si>
</sst>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38100</xdr:rowOff>
    </xdr:from>
    <xdr:to>
      <xdr:col>2</xdr:col>
      <xdr:colOff>447675</xdr:colOff>
      <xdr:row>5</xdr:row>
      <xdr:rowOff>57150</xdr:rowOff>
    </xdr:to>
    <xdr:pic>
      <xdr:nvPicPr>
        <xdr:cNvPr id="1" name="Picture 1" descr="Stemma-COL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0</xdr:row>
      <xdr:rowOff>142875</xdr:rowOff>
    </xdr:from>
    <xdr:to>
      <xdr:col>10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42875"/>
          <a:ext cx="495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19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24</v>
      </c>
      <c r="H14" s="7">
        <f>+G14*F14</f>
        <v>24</v>
      </c>
      <c r="I14" s="7">
        <v>1</v>
      </c>
      <c r="J14" s="8">
        <f aca="true" t="shared" si="0" ref="J14:J20">+I14*100/H14</f>
        <v>4.166666666666667</v>
      </c>
      <c r="K14" s="8">
        <f aca="true" t="shared" si="1" ref="K14:K20">100-J14</f>
        <v>95.83333333333333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24</v>
      </c>
      <c r="H15" s="7">
        <f>+G15*3.5</f>
        <v>84</v>
      </c>
      <c r="I15" s="7">
        <v>13</v>
      </c>
      <c r="J15" s="8">
        <f>+I15*100/H15</f>
        <v>15.476190476190476</v>
      </c>
      <c r="K15" s="8">
        <f>100-J15</f>
        <v>84.52380952380952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24</v>
      </c>
      <c r="H16" s="7">
        <f>+G16*3</f>
        <v>72</v>
      </c>
      <c r="I16" s="7">
        <v>21</v>
      </c>
      <c r="J16" s="8">
        <f t="shared" si="0"/>
        <v>29.166666666666668</v>
      </c>
      <c r="K16" s="8">
        <f t="shared" si="1"/>
        <v>70.83333333333333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24</v>
      </c>
      <c r="H17" s="7">
        <f>+G17*3.5</f>
        <v>84</v>
      </c>
      <c r="I17" s="9">
        <v>19</v>
      </c>
      <c r="J17" s="8">
        <f t="shared" si="0"/>
        <v>22.61904761904762</v>
      </c>
      <c r="K17" s="8">
        <f t="shared" si="1"/>
        <v>77.38095238095238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24</v>
      </c>
      <c r="H18" s="7">
        <f>+G18*2.33</f>
        <v>55.92</v>
      </c>
      <c r="I18" s="9">
        <v>8</v>
      </c>
      <c r="J18" s="8">
        <f t="shared" si="0"/>
        <v>14.30615164520744</v>
      </c>
      <c r="K18" s="8">
        <f t="shared" si="1"/>
        <v>85.69384835479256</v>
      </c>
    </row>
    <row r="19" spans="3:11" ht="36.75" customHeight="1">
      <c r="C19" s="11" t="s">
        <v>11</v>
      </c>
      <c r="D19" s="12"/>
      <c r="E19" s="13"/>
      <c r="F19" s="3">
        <v>1</v>
      </c>
      <c r="G19" s="9">
        <v>24</v>
      </c>
      <c r="H19" s="7">
        <f>+G19*F19</f>
        <v>24</v>
      </c>
      <c r="I19" s="9">
        <v>4</v>
      </c>
      <c r="J19" s="8">
        <f t="shared" si="0"/>
        <v>16.666666666666668</v>
      </c>
      <c r="K19" s="8">
        <f t="shared" si="1"/>
        <v>83.33333333333333</v>
      </c>
    </row>
    <row r="20" spans="3:11" ht="12.75">
      <c r="C20" s="14" t="s">
        <v>6</v>
      </c>
      <c r="D20" s="15"/>
      <c r="E20" s="16"/>
      <c r="F20" s="3">
        <v>17</v>
      </c>
      <c r="G20" s="9"/>
      <c r="H20" s="7">
        <f>SUM(H14:H19)</f>
        <v>343.92</v>
      </c>
      <c r="I20" s="7">
        <f>SUM(I14:I19)</f>
        <v>66</v>
      </c>
      <c r="J20" s="8">
        <f t="shared" si="0"/>
        <v>19.190509420795532</v>
      </c>
      <c r="K20" s="8">
        <f t="shared" si="1"/>
        <v>80.80949057920446</v>
      </c>
    </row>
    <row r="22" spans="3:5" ht="17.25">
      <c r="C22" s="17" t="s">
        <v>20</v>
      </c>
      <c r="D22" s="18"/>
      <c r="E22" s="18"/>
    </row>
    <row r="23" spans="3:5" ht="17.25">
      <c r="C23" s="17" t="s">
        <v>21</v>
      </c>
      <c r="D23" s="18"/>
      <c r="E23" s="18"/>
    </row>
    <row r="24" spans="3:5" ht="17.25">
      <c r="C24" s="17" t="s">
        <v>22</v>
      </c>
      <c r="D24" s="18"/>
      <c r="E24" s="18"/>
    </row>
    <row r="25" ht="12.75">
      <c r="C25" s="6" t="s">
        <v>10</v>
      </c>
    </row>
  </sheetData>
  <sheetProtection/>
  <mergeCells count="14">
    <mergeCell ref="C15:E15"/>
    <mergeCell ref="C23:E23"/>
    <mergeCell ref="C16:E16"/>
    <mergeCell ref="C17:E17"/>
    <mergeCell ref="C18:E18"/>
    <mergeCell ref="C19:E19"/>
    <mergeCell ref="C20:E20"/>
    <mergeCell ref="C22:E22"/>
    <mergeCell ref="C24:E24"/>
    <mergeCell ref="B8:L8"/>
    <mergeCell ref="C9:L9"/>
    <mergeCell ref="D11:J11"/>
    <mergeCell ref="C13:E13"/>
    <mergeCell ref="C14:E1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24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24</v>
      </c>
      <c r="H14" s="7">
        <f>+G14*F14</f>
        <v>24</v>
      </c>
      <c r="I14" s="7">
        <v>2</v>
      </c>
      <c r="J14" s="8">
        <f aca="true" t="shared" si="0" ref="J14:J20">+I14*100/H14</f>
        <v>8.333333333333334</v>
      </c>
      <c r="K14" s="8">
        <f aca="true" t="shared" si="1" ref="K14:K20">100-J14</f>
        <v>91.66666666666667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24</v>
      </c>
      <c r="H15" s="7">
        <f>+G15*3.5</f>
        <v>84</v>
      </c>
      <c r="I15" s="7">
        <v>20</v>
      </c>
      <c r="J15" s="8">
        <f>+I15*100/H15</f>
        <v>23.80952380952381</v>
      </c>
      <c r="K15" s="8">
        <f>100-J15</f>
        <v>76.19047619047619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24</v>
      </c>
      <c r="H16" s="7">
        <f>+G16*3</f>
        <v>72</v>
      </c>
      <c r="I16" s="7">
        <v>6</v>
      </c>
      <c r="J16" s="8">
        <f t="shared" si="0"/>
        <v>8.333333333333334</v>
      </c>
      <c r="K16" s="8">
        <f t="shared" si="1"/>
        <v>91.66666666666667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24</v>
      </c>
      <c r="H17" s="7">
        <f>+G17*3.5</f>
        <v>84</v>
      </c>
      <c r="I17" s="9">
        <v>6</v>
      </c>
      <c r="J17" s="8">
        <f t="shared" si="0"/>
        <v>7.142857142857143</v>
      </c>
      <c r="K17" s="8">
        <f t="shared" si="1"/>
        <v>92.85714285714286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24</v>
      </c>
      <c r="H18" s="7">
        <f>+G18*2.33</f>
        <v>55.92</v>
      </c>
      <c r="I18" s="9">
        <v>1</v>
      </c>
      <c r="J18" s="8">
        <f t="shared" si="0"/>
        <v>1.78826895565093</v>
      </c>
      <c r="K18" s="8">
        <f t="shared" si="1"/>
        <v>98.21173104434907</v>
      </c>
    </row>
    <row r="19" spans="3:11" ht="36.75" customHeight="1">
      <c r="C19" s="11" t="s">
        <v>11</v>
      </c>
      <c r="D19" s="12"/>
      <c r="E19" s="13"/>
      <c r="F19" s="3">
        <v>1</v>
      </c>
      <c r="G19" s="9">
        <v>24</v>
      </c>
      <c r="H19" s="7">
        <f>+G19*F19</f>
        <v>24</v>
      </c>
      <c r="I19" s="9">
        <v>2</v>
      </c>
      <c r="J19" s="8">
        <f t="shared" si="0"/>
        <v>8.333333333333334</v>
      </c>
      <c r="K19" s="8">
        <f t="shared" si="1"/>
        <v>91.66666666666667</v>
      </c>
    </row>
    <row r="20" spans="3:11" ht="12.75">
      <c r="C20" s="14" t="s">
        <v>6</v>
      </c>
      <c r="D20" s="15"/>
      <c r="E20" s="16"/>
      <c r="F20" s="3">
        <v>17</v>
      </c>
      <c r="G20" s="9"/>
      <c r="H20" s="7">
        <f>SUM(H14:H19)</f>
        <v>343.92</v>
      </c>
      <c r="I20" s="7">
        <f>SUM(I14:I19)</f>
        <v>37</v>
      </c>
      <c r="J20" s="8">
        <f t="shared" si="0"/>
        <v>10.758315887415678</v>
      </c>
      <c r="K20" s="8">
        <f t="shared" si="1"/>
        <v>89.24168411258432</v>
      </c>
    </row>
    <row r="22" spans="3:5" ht="17.25">
      <c r="C22" s="17" t="s">
        <v>20</v>
      </c>
      <c r="D22" s="18"/>
      <c r="E22" s="18"/>
    </row>
    <row r="23" spans="3:5" ht="17.25">
      <c r="C23" s="17" t="s">
        <v>21</v>
      </c>
      <c r="D23" s="18"/>
      <c r="E23" s="18"/>
    </row>
    <row r="24" spans="3:5" ht="17.25">
      <c r="C24" s="17" t="s">
        <v>22</v>
      </c>
      <c r="D24" s="18"/>
      <c r="E24" s="18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4:E14"/>
    <mergeCell ref="C15:E15"/>
    <mergeCell ref="C23:E23"/>
    <mergeCell ref="C24:E24"/>
    <mergeCell ref="C16:E16"/>
    <mergeCell ref="C17:E17"/>
    <mergeCell ref="C18:E18"/>
    <mergeCell ref="C19:E19"/>
    <mergeCell ref="C20:E20"/>
    <mergeCell ref="C22:E2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25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16</v>
      </c>
      <c r="D14" s="10"/>
      <c r="E14" s="10"/>
      <c r="F14" s="3">
        <v>1</v>
      </c>
      <c r="G14" s="9">
        <v>27</v>
      </c>
      <c r="H14" s="7">
        <f>+G14*F14</f>
        <v>27</v>
      </c>
      <c r="I14" s="7">
        <v>0</v>
      </c>
      <c r="J14" s="8">
        <f aca="true" t="shared" si="0" ref="J14:J20">+I14*100/H14</f>
        <v>0</v>
      </c>
      <c r="K14" s="8">
        <f aca="true" t="shared" si="1" ref="K14:K20">100-J14</f>
        <v>100</v>
      </c>
    </row>
    <row r="15" spans="3:11" ht="38.25" customHeight="1">
      <c r="C15" s="10" t="s">
        <v>15</v>
      </c>
      <c r="D15" s="10"/>
      <c r="E15" s="10"/>
      <c r="F15" s="3" t="s">
        <v>18</v>
      </c>
      <c r="G15" s="9">
        <v>27</v>
      </c>
      <c r="H15" s="7">
        <f>+G15*3.5</f>
        <v>94.5</v>
      </c>
      <c r="I15" s="7">
        <v>12</v>
      </c>
      <c r="J15" s="8">
        <f>+I15*100/H15</f>
        <v>12.698412698412698</v>
      </c>
      <c r="K15" s="8">
        <f>100-J15</f>
        <v>87.3015873015873</v>
      </c>
    </row>
    <row r="16" spans="3:11" ht="38.25" customHeight="1">
      <c r="C16" s="10" t="s">
        <v>13</v>
      </c>
      <c r="D16" s="10"/>
      <c r="E16" s="10"/>
      <c r="F16" s="3" t="s">
        <v>23</v>
      </c>
      <c r="G16" s="9">
        <v>27</v>
      </c>
      <c r="H16" s="7">
        <f>+G16*3</f>
        <v>81</v>
      </c>
      <c r="I16" s="7">
        <v>8</v>
      </c>
      <c r="J16" s="8">
        <f t="shared" si="0"/>
        <v>9.876543209876543</v>
      </c>
      <c r="K16" s="8">
        <f t="shared" si="1"/>
        <v>90.12345679012346</v>
      </c>
    </row>
    <row r="17" spans="3:11" ht="30.75" customHeight="1">
      <c r="C17" s="10" t="s">
        <v>14</v>
      </c>
      <c r="D17" s="10"/>
      <c r="E17" s="10"/>
      <c r="F17" s="3" t="s">
        <v>18</v>
      </c>
      <c r="G17" s="9">
        <v>27</v>
      </c>
      <c r="H17" s="7">
        <f>+G17*3.5</f>
        <v>94.5</v>
      </c>
      <c r="I17" s="9">
        <v>8</v>
      </c>
      <c r="J17" s="8">
        <f t="shared" si="0"/>
        <v>8.465608465608465</v>
      </c>
      <c r="K17" s="8">
        <f t="shared" si="1"/>
        <v>91.53439153439153</v>
      </c>
    </row>
    <row r="18" spans="3:11" ht="58.5" customHeight="1">
      <c r="C18" s="10" t="s">
        <v>12</v>
      </c>
      <c r="D18" s="10"/>
      <c r="E18" s="10"/>
      <c r="F18" s="3" t="s">
        <v>17</v>
      </c>
      <c r="G18" s="9">
        <v>27</v>
      </c>
      <c r="H18" s="7">
        <f>+G18*2.33</f>
        <v>62.910000000000004</v>
      </c>
      <c r="I18" s="9">
        <v>0</v>
      </c>
      <c r="J18" s="8">
        <f t="shared" si="0"/>
        <v>0</v>
      </c>
      <c r="K18" s="8">
        <f t="shared" si="1"/>
        <v>100</v>
      </c>
    </row>
    <row r="19" spans="3:11" ht="36.75" customHeight="1">
      <c r="C19" s="11" t="s">
        <v>11</v>
      </c>
      <c r="D19" s="12"/>
      <c r="E19" s="13"/>
      <c r="F19" s="3">
        <v>1</v>
      </c>
      <c r="G19" s="9">
        <v>27</v>
      </c>
      <c r="H19" s="7">
        <f>+G19*F19</f>
        <v>27</v>
      </c>
      <c r="I19" s="9">
        <v>4</v>
      </c>
      <c r="J19" s="8">
        <f t="shared" si="0"/>
        <v>14.814814814814815</v>
      </c>
      <c r="K19" s="8">
        <f t="shared" si="1"/>
        <v>85.18518518518519</v>
      </c>
    </row>
    <row r="20" spans="3:11" ht="12.75">
      <c r="C20" s="14" t="s">
        <v>6</v>
      </c>
      <c r="D20" s="15"/>
      <c r="E20" s="16"/>
      <c r="F20" s="3">
        <v>17</v>
      </c>
      <c r="G20" s="9"/>
      <c r="H20" s="7">
        <f>SUM(H14:H19)</f>
        <v>386.91</v>
      </c>
      <c r="I20" s="7">
        <f>SUM(I14:I19)</f>
        <v>32</v>
      </c>
      <c r="J20" s="8">
        <f t="shared" si="0"/>
        <v>8.270657258794035</v>
      </c>
      <c r="K20" s="8">
        <f t="shared" si="1"/>
        <v>91.72934274120597</v>
      </c>
    </row>
    <row r="22" spans="3:5" ht="17.25">
      <c r="C22" s="17" t="s">
        <v>20</v>
      </c>
      <c r="D22" s="18"/>
      <c r="E22" s="18"/>
    </row>
    <row r="23" spans="3:5" ht="17.25">
      <c r="C23" s="17" t="s">
        <v>21</v>
      </c>
      <c r="D23" s="18"/>
      <c r="E23" s="18"/>
    </row>
    <row r="24" spans="3:5" ht="17.25">
      <c r="C24" s="17" t="s">
        <v>22</v>
      </c>
      <c r="D24" s="18"/>
      <c r="E24" s="18"/>
    </row>
    <row r="25" ht="12.75">
      <c r="C25" s="6" t="s">
        <v>10</v>
      </c>
    </row>
  </sheetData>
  <sheetProtection/>
  <mergeCells count="14">
    <mergeCell ref="C23:E23"/>
    <mergeCell ref="C24:E24"/>
    <mergeCell ref="C16:E16"/>
    <mergeCell ref="C17:E17"/>
    <mergeCell ref="C18:E18"/>
    <mergeCell ref="C19:E19"/>
    <mergeCell ref="C20:E20"/>
    <mergeCell ref="C22:E22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26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28</v>
      </c>
      <c r="D14" s="10"/>
      <c r="E14" s="10"/>
      <c r="F14" s="3" t="s">
        <v>34</v>
      </c>
      <c r="G14" s="9">
        <v>24</v>
      </c>
      <c r="H14" s="7">
        <f>+G14*1.5</f>
        <v>36</v>
      </c>
      <c r="I14" s="7">
        <v>5</v>
      </c>
      <c r="J14" s="8">
        <f>+I14*100/H14</f>
        <v>13.88888888888889</v>
      </c>
      <c r="K14" s="8">
        <f>100-J14</f>
        <v>86.11111111111111</v>
      </c>
    </row>
    <row r="15" spans="3:11" ht="38.25" customHeight="1">
      <c r="C15" s="10" t="s">
        <v>29</v>
      </c>
      <c r="D15" s="10"/>
      <c r="E15" s="10"/>
      <c r="F15" s="3">
        <v>1</v>
      </c>
      <c r="G15" s="9">
        <v>24</v>
      </c>
      <c r="H15" s="7">
        <f>+G15*F15</f>
        <v>24</v>
      </c>
      <c r="I15" s="7">
        <v>2</v>
      </c>
      <c r="J15" s="8">
        <f aca="true" t="shared" si="0" ref="J15:J21">+I15*100/H15</f>
        <v>8.333333333333334</v>
      </c>
      <c r="K15" s="8">
        <f aca="true" t="shared" si="1" ref="K15:K21">100-J15</f>
        <v>91.66666666666667</v>
      </c>
    </row>
    <row r="16" spans="3:11" ht="38.25" customHeight="1">
      <c r="C16" s="10" t="s">
        <v>27</v>
      </c>
      <c r="D16" s="10"/>
      <c r="E16" s="10"/>
      <c r="F16" s="3">
        <v>1</v>
      </c>
      <c r="G16" s="9">
        <v>24</v>
      </c>
      <c r="H16" s="7">
        <f>+G16*F16</f>
        <v>24</v>
      </c>
      <c r="I16" s="7">
        <v>0</v>
      </c>
      <c r="J16" s="8">
        <f>+I16*100/H16</f>
        <v>0</v>
      </c>
      <c r="K16" s="8">
        <f>100-J16</f>
        <v>100</v>
      </c>
    </row>
    <row r="17" spans="3:11" ht="38.25" customHeight="1">
      <c r="C17" s="10" t="s">
        <v>30</v>
      </c>
      <c r="D17" s="10"/>
      <c r="E17" s="10"/>
      <c r="F17" s="3">
        <v>4</v>
      </c>
      <c r="G17" s="9">
        <v>24</v>
      </c>
      <c r="H17" s="7">
        <f>+G17*F17</f>
        <v>96</v>
      </c>
      <c r="I17" s="7">
        <v>32</v>
      </c>
      <c r="J17" s="8">
        <f>+I17*100/H17</f>
        <v>33.333333333333336</v>
      </c>
      <c r="K17" s="8">
        <f>100-J17</f>
        <v>66.66666666666666</v>
      </c>
    </row>
    <row r="18" spans="3:11" ht="58.5" customHeight="1">
      <c r="C18" s="10" t="s">
        <v>31</v>
      </c>
      <c r="D18" s="10"/>
      <c r="E18" s="10"/>
      <c r="F18" s="3" t="s">
        <v>17</v>
      </c>
      <c r="G18" s="9">
        <v>24</v>
      </c>
      <c r="H18" s="7">
        <f>+G18*1.33</f>
        <v>31.92</v>
      </c>
      <c r="I18" s="9">
        <v>2</v>
      </c>
      <c r="J18" s="8">
        <f>+I18*100/H18</f>
        <v>6.265664160401002</v>
      </c>
      <c r="K18" s="8">
        <f>100-J18</f>
        <v>93.734335839599</v>
      </c>
    </row>
    <row r="19" spans="3:11" ht="36.75" customHeight="1">
      <c r="C19" s="11" t="s">
        <v>33</v>
      </c>
      <c r="D19" s="12"/>
      <c r="E19" s="13"/>
      <c r="F19" s="3">
        <v>1</v>
      </c>
      <c r="G19" s="9">
        <v>24</v>
      </c>
      <c r="H19" s="7">
        <f>+G19*F19</f>
        <v>24</v>
      </c>
      <c r="I19" s="9">
        <v>2</v>
      </c>
      <c r="J19" s="8">
        <f>+I19*100/H19</f>
        <v>8.333333333333334</v>
      </c>
      <c r="K19" s="8">
        <f>100-J19</f>
        <v>91.66666666666667</v>
      </c>
    </row>
    <row r="20" spans="3:11" ht="30.75" customHeight="1">
      <c r="C20" s="10" t="s">
        <v>32</v>
      </c>
      <c r="D20" s="10"/>
      <c r="E20" s="10"/>
      <c r="F20" s="3" t="s">
        <v>18</v>
      </c>
      <c r="G20" s="9">
        <v>24</v>
      </c>
      <c r="H20" s="7">
        <f>+G20*3.5</f>
        <v>84</v>
      </c>
      <c r="I20" s="9">
        <v>13</v>
      </c>
      <c r="J20" s="8">
        <f t="shared" si="0"/>
        <v>15.476190476190476</v>
      </c>
      <c r="K20" s="8">
        <f t="shared" si="1"/>
        <v>84.52380952380952</v>
      </c>
    </row>
    <row r="21" spans="3:11" ht="12.75">
      <c r="C21" s="14" t="s">
        <v>6</v>
      </c>
      <c r="D21" s="15"/>
      <c r="E21" s="16"/>
      <c r="F21" s="3">
        <v>17</v>
      </c>
      <c r="G21" s="9"/>
      <c r="H21" s="7">
        <f>SUM(H15:H20)</f>
        <v>283.92</v>
      </c>
      <c r="I21" s="7">
        <f>SUM(I14:I20)</f>
        <v>56</v>
      </c>
      <c r="J21" s="8">
        <f t="shared" si="0"/>
        <v>19.72386587771203</v>
      </c>
      <c r="K21" s="8">
        <f t="shared" si="1"/>
        <v>80.27613412228797</v>
      </c>
    </row>
    <row r="23" spans="3:5" ht="17.25">
      <c r="C23" s="17" t="s">
        <v>20</v>
      </c>
      <c r="D23" s="18"/>
      <c r="E23" s="18"/>
    </row>
    <row r="24" spans="3:5" ht="17.25">
      <c r="C24" s="17" t="s">
        <v>21</v>
      </c>
      <c r="D24" s="18"/>
      <c r="E24" s="18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5:E15"/>
    <mergeCell ref="C17:E17"/>
    <mergeCell ref="C24:E24"/>
    <mergeCell ref="C16:E16"/>
    <mergeCell ref="C14:E14"/>
    <mergeCell ref="C20:E20"/>
    <mergeCell ref="C18:E18"/>
    <mergeCell ref="C19:E19"/>
    <mergeCell ref="C21:E21"/>
    <mergeCell ref="C23:E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2">
      <selection activeCell="G16" sqref="G16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35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28</v>
      </c>
      <c r="D14" s="10"/>
      <c r="E14" s="10"/>
      <c r="F14" s="3" t="s">
        <v>34</v>
      </c>
      <c r="G14" s="9">
        <v>26</v>
      </c>
      <c r="H14" s="7">
        <f>+G14*1.5</f>
        <v>39</v>
      </c>
      <c r="I14" s="7">
        <v>7</v>
      </c>
      <c r="J14" s="8">
        <f>+I14*100/H14</f>
        <v>17.94871794871795</v>
      </c>
      <c r="K14" s="8">
        <f>100-J14</f>
        <v>82.05128205128204</v>
      </c>
    </row>
    <row r="15" spans="3:11" ht="38.25" customHeight="1">
      <c r="C15" s="10" t="s">
        <v>29</v>
      </c>
      <c r="D15" s="10"/>
      <c r="E15" s="10"/>
      <c r="F15" s="3">
        <v>1</v>
      </c>
      <c r="G15" s="9">
        <v>26</v>
      </c>
      <c r="H15" s="7">
        <f>+G15*F15</f>
        <v>26</v>
      </c>
      <c r="I15" s="7">
        <v>0</v>
      </c>
      <c r="J15" s="8">
        <f aca="true" t="shared" si="0" ref="J15:J21">+I15*100/H15</f>
        <v>0</v>
      </c>
      <c r="K15" s="8">
        <f aca="true" t="shared" si="1" ref="K15:K21">100-J15</f>
        <v>100</v>
      </c>
    </row>
    <row r="16" spans="3:11" ht="38.25" customHeight="1">
      <c r="C16" s="10" t="s">
        <v>27</v>
      </c>
      <c r="D16" s="10"/>
      <c r="E16" s="10"/>
      <c r="F16" s="3">
        <v>1</v>
      </c>
      <c r="G16" s="9">
        <v>26</v>
      </c>
      <c r="H16" s="7">
        <f>+G16*F16</f>
        <v>26</v>
      </c>
      <c r="I16" s="7">
        <v>0</v>
      </c>
      <c r="J16" s="8">
        <f>+I16*100/H16</f>
        <v>0</v>
      </c>
      <c r="K16" s="8">
        <f>100-J16</f>
        <v>100</v>
      </c>
    </row>
    <row r="17" spans="3:11" ht="38.25" customHeight="1">
      <c r="C17" s="10" t="s">
        <v>30</v>
      </c>
      <c r="D17" s="10"/>
      <c r="E17" s="10"/>
      <c r="F17" s="3">
        <v>4</v>
      </c>
      <c r="G17" s="9">
        <v>26</v>
      </c>
      <c r="H17" s="7">
        <f>+G17*F17</f>
        <v>104</v>
      </c>
      <c r="I17" s="7">
        <v>25</v>
      </c>
      <c r="J17" s="8">
        <f>+I17*100/H17</f>
        <v>24.03846153846154</v>
      </c>
      <c r="K17" s="8">
        <f>100-J17</f>
        <v>75.96153846153845</v>
      </c>
    </row>
    <row r="18" spans="3:11" ht="58.5" customHeight="1">
      <c r="C18" s="10" t="s">
        <v>31</v>
      </c>
      <c r="D18" s="10"/>
      <c r="E18" s="10"/>
      <c r="F18" s="3" t="s">
        <v>17</v>
      </c>
      <c r="G18" s="9">
        <v>26</v>
      </c>
      <c r="H18" s="7">
        <f>+G18*2.33</f>
        <v>60.58</v>
      </c>
      <c r="I18" s="9">
        <v>2</v>
      </c>
      <c r="J18" s="8">
        <f>+I18*100/H18</f>
        <v>3.301419610432486</v>
      </c>
      <c r="K18" s="8">
        <f>100-J18</f>
        <v>96.69858038956751</v>
      </c>
    </row>
    <row r="19" spans="3:11" ht="36.75" customHeight="1">
      <c r="C19" s="11" t="s">
        <v>33</v>
      </c>
      <c r="D19" s="12"/>
      <c r="E19" s="13"/>
      <c r="F19" s="3">
        <v>1</v>
      </c>
      <c r="G19" s="9">
        <v>26</v>
      </c>
      <c r="H19" s="7">
        <f>+G19*F19</f>
        <v>26</v>
      </c>
      <c r="I19" s="9">
        <v>0</v>
      </c>
      <c r="J19" s="8">
        <f>+I19*100/H19</f>
        <v>0</v>
      </c>
      <c r="K19" s="8">
        <f>100-J19</f>
        <v>100</v>
      </c>
    </row>
    <row r="20" spans="3:11" ht="30.75" customHeight="1">
      <c r="C20" s="10" t="s">
        <v>32</v>
      </c>
      <c r="D20" s="10"/>
      <c r="E20" s="10"/>
      <c r="F20" s="3" t="s">
        <v>18</v>
      </c>
      <c r="G20" s="9">
        <v>26</v>
      </c>
      <c r="H20" s="7">
        <f>+G20*3.5</f>
        <v>91</v>
      </c>
      <c r="I20" s="9">
        <v>7</v>
      </c>
      <c r="J20" s="8">
        <f t="shared" si="0"/>
        <v>7.6923076923076925</v>
      </c>
      <c r="K20" s="8">
        <f t="shared" si="1"/>
        <v>92.3076923076923</v>
      </c>
    </row>
    <row r="21" spans="3:11" ht="12.75">
      <c r="C21" s="14" t="s">
        <v>6</v>
      </c>
      <c r="D21" s="15"/>
      <c r="E21" s="16"/>
      <c r="F21" s="3">
        <v>17</v>
      </c>
      <c r="G21" s="9"/>
      <c r="H21" s="7">
        <f>SUM(H15:H20)</f>
        <v>333.58</v>
      </c>
      <c r="I21" s="7">
        <f>SUM(I14:I20)</f>
        <v>41</v>
      </c>
      <c r="J21" s="8">
        <f t="shared" si="0"/>
        <v>12.290904730499431</v>
      </c>
      <c r="K21" s="8">
        <f t="shared" si="1"/>
        <v>87.70909526950057</v>
      </c>
    </row>
    <row r="23" spans="3:5" ht="17.25">
      <c r="C23" s="17" t="s">
        <v>20</v>
      </c>
      <c r="D23" s="18"/>
      <c r="E23" s="18"/>
    </row>
    <row r="24" spans="3:5" ht="17.25">
      <c r="C24" s="17" t="s">
        <v>21</v>
      </c>
      <c r="D24" s="18"/>
      <c r="E24" s="18"/>
    </row>
    <row r="25" ht="12.75">
      <c r="C25" s="6" t="s">
        <v>10</v>
      </c>
    </row>
  </sheetData>
  <sheetProtection/>
  <mergeCells count="14">
    <mergeCell ref="C23:E23"/>
    <mergeCell ref="C24:E24"/>
    <mergeCell ref="C16:E16"/>
    <mergeCell ref="C17:E17"/>
    <mergeCell ref="C18:E18"/>
    <mergeCell ref="C19:E19"/>
    <mergeCell ref="C20:E20"/>
    <mergeCell ref="C21:E21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36</v>
      </c>
      <c r="D9" s="22"/>
      <c r="E9" s="22"/>
      <c r="F9" s="22"/>
      <c r="G9" s="22"/>
      <c r="H9" s="22"/>
      <c r="I9" s="22"/>
      <c r="J9" s="22"/>
      <c r="K9" s="22"/>
      <c r="L9" s="22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28</v>
      </c>
      <c r="D14" s="10"/>
      <c r="E14" s="10"/>
      <c r="F14" s="3" t="s">
        <v>34</v>
      </c>
      <c r="G14" s="9">
        <v>25</v>
      </c>
      <c r="H14" s="7">
        <f>+G14*1.5</f>
        <v>37.5</v>
      </c>
      <c r="I14" s="7">
        <v>3</v>
      </c>
      <c r="J14" s="8">
        <f>+I14*100/H14</f>
        <v>8</v>
      </c>
      <c r="K14" s="8">
        <f>100-J14</f>
        <v>92</v>
      </c>
    </row>
    <row r="15" spans="3:11" ht="38.25" customHeight="1">
      <c r="C15" s="10" t="s">
        <v>29</v>
      </c>
      <c r="D15" s="10"/>
      <c r="E15" s="10"/>
      <c r="F15" s="3">
        <v>1</v>
      </c>
      <c r="G15" s="9">
        <v>25</v>
      </c>
      <c r="H15" s="7">
        <f>+G15*F15</f>
        <v>25</v>
      </c>
      <c r="I15" s="7">
        <v>8</v>
      </c>
      <c r="J15" s="8">
        <f aca="true" t="shared" si="0" ref="J15:J21">+I15*100/H15</f>
        <v>32</v>
      </c>
      <c r="K15" s="8">
        <f aca="true" t="shared" si="1" ref="K15:K21">100-J15</f>
        <v>68</v>
      </c>
    </row>
    <row r="16" spans="3:11" ht="38.25" customHeight="1">
      <c r="C16" s="10" t="s">
        <v>27</v>
      </c>
      <c r="D16" s="10"/>
      <c r="E16" s="10"/>
      <c r="F16" s="3">
        <v>1</v>
      </c>
      <c r="G16" s="9">
        <v>25</v>
      </c>
      <c r="H16" s="7">
        <f>+G16*F16</f>
        <v>25</v>
      </c>
      <c r="I16" s="7">
        <v>1</v>
      </c>
      <c r="J16" s="8">
        <f>+I16*100/H16</f>
        <v>4</v>
      </c>
      <c r="K16" s="8">
        <f>100-J16</f>
        <v>96</v>
      </c>
    </row>
    <row r="17" spans="3:11" ht="38.25" customHeight="1">
      <c r="C17" s="10" t="s">
        <v>30</v>
      </c>
      <c r="D17" s="10"/>
      <c r="E17" s="10"/>
      <c r="F17" s="3">
        <v>3</v>
      </c>
      <c r="G17" s="9">
        <v>25</v>
      </c>
      <c r="H17" s="7">
        <f>+G17*F17</f>
        <v>75</v>
      </c>
      <c r="I17" s="7">
        <v>13</v>
      </c>
      <c r="J17" s="8">
        <f>+I17*100/H17</f>
        <v>17.333333333333332</v>
      </c>
      <c r="K17" s="8">
        <f>100-J17</f>
        <v>82.66666666666667</v>
      </c>
    </row>
    <row r="18" spans="3:11" ht="58.5" customHeight="1">
      <c r="C18" s="10" t="s">
        <v>31</v>
      </c>
      <c r="D18" s="10"/>
      <c r="E18" s="10"/>
      <c r="F18" s="3" t="s">
        <v>17</v>
      </c>
      <c r="G18" s="9">
        <v>25</v>
      </c>
      <c r="H18" s="7">
        <f>+G18*2.33</f>
        <v>58.25</v>
      </c>
      <c r="I18" s="9">
        <v>1</v>
      </c>
      <c r="J18" s="8">
        <f>+I18*100/H18</f>
        <v>1.7167381974248928</v>
      </c>
      <c r="K18" s="8">
        <f>100-J18</f>
        <v>98.28326180257511</v>
      </c>
    </row>
    <row r="19" spans="3:11" ht="36.75" customHeight="1">
      <c r="C19" s="11" t="s">
        <v>33</v>
      </c>
      <c r="D19" s="12"/>
      <c r="E19" s="13"/>
      <c r="F19" s="3">
        <v>1</v>
      </c>
      <c r="G19" s="9">
        <v>25</v>
      </c>
      <c r="H19" s="7">
        <f>+G19*F19</f>
        <v>25</v>
      </c>
      <c r="I19" s="9">
        <v>0</v>
      </c>
      <c r="J19" s="8">
        <f>+I19*100/H19</f>
        <v>0</v>
      </c>
      <c r="K19" s="8">
        <f>100-J19</f>
        <v>100</v>
      </c>
    </row>
    <row r="20" spans="3:11" ht="30.75" customHeight="1">
      <c r="C20" s="10" t="s">
        <v>32</v>
      </c>
      <c r="D20" s="10"/>
      <c r="E20" s="10"/>
      <c r="F20" s="3" t="s">
        <v>18</v>
      </c>
      <c r="G20" s="9">
        <v>25</v>
      </c>
      <c r="H20" s="7">
        <f>+G20*3.5</f>
        <v>87.5</v>
      </c>
      <c r="I20" s="9">
        <v>15</v>
      </c>
      <c r="J20" s="8">
        <f t="shared" si="0"/>
        <v>17.142857142857142</v>
      </c>
      <c r="K20" s="8">
        <f t="shared" si="1"/>
        <v>82.85714285714286</v>
      </c>
    </row>
    <row r="21" spans="3:11" ht="12.75">
      <c r="C21" s="14" t="s">
        <v>6</v>
      </c>
      <c r="D21" s="15"/>
      <c r="E21" s="16"/>
      <c r="F21" s="3">
        <v>17</v>
      </c>
      <c r="G21" s="9"/>
      <c r="H21" s="7">
        <f>SUM(H15:H20)</f>
        <v>295.75</v>
      </c>
      <c r="I21" s="7">
        <f>SUM(I14:I20)</f>
        <v>41</v>
      </c>
      <c r="J21" s="8">
        <f t="shared" si="0"/>
        <v>13.863060016906172</v>
      </c>
      <c r="K21" s="8">
        <f t="shared" si="1"/>
        <v>86.13693998309382</v>
      </c>
    </row>
    <row r="23" spans="3:5" ht="17.25">
      <c r="C23" s="17" t="s">
        <v>20</v>
      </c>
      <c r="D23" s="18"/>
      <c r="E23" s="18"/>
    </row>
    <row r="24" spans="3:5" ht="17.25">
      <c r="C24" s="17" t="s">
        <v>21</v>
      </c>
      <c r="D24" s="18"/>
      <c r="E24" s="18"/>
    </row>
    <row r="25" ht="12.75">
      <c r="C25" s="6" t="s">
        <v>10</v>
      </c>
    </row>
  </sheetData>
  <sheetProtection/>
  <mergeCells count="14">
    <mergeCell ref="B8:L8"/>
    <mergeCell ref="C9:L9"/>
    <mergeCell ref="D11:J11"/>
    <mergeCell ref="C13:E13"/>
    <mergeCell ref="C14:E14"/>
    <mergeCell ref="C15:E15"/>
    <mergeCell ref="C23:E23"/>
    <mergeCell ref="C24:E24"/>
    <mergeCell ref="C16:E16"/>
    <mergeCell ref="C17:E17"/>
    <mergeCell ref="C18:E18"/>
    <mergeCell ref="C19:E19"/>
    <mergeCell ref="C20:E20"/>
    <mergeCell ref="C21:E2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O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37</v>
      </c>
      <c r="D9" s="21"/>
      <c r="E9" s="21"/>
      <c r="F9" s="21"/>
      <c r="G9" s="21"/>
      <c r="H9" s="21"/>
      <c r="I9" s="21"/>
      <c r="J9" s="21"/>
      <c r="K9" s="21"/>
      <c r="L9" s="21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28</v>
      </c>
      <c r="D14" s="10"/>
      <c r="E14" s="10"/>
      <c r="F14" s="3">
        <v>1</v>
      </c>
      <c r="G14" s="9">
        <v>25</v>
      </c>
      <c r="H14" s="7">
        <f>+G14*F14</f>
        <v>25</v>
      </c>
      <c r="I14" s="7">
        <v>1</v>
      </c>
      <c r="J14" s="8">
        <f>+I14*100/H14</f>
        <v>4</v>
      </c>
      <c r="K14" s="8">
        <f>100-J14</f>
        <v>96</v>
      </c>
    </row>
    <row r="15" spans="3:11" ht="38.25" customHeight="1">
      <c r="C15" s="10" t="s">
        <v>29</v>
      </c>
      <c r="D15" s="10"/>
      <c r="E15" s="10"/>
      <c r="F15" s="3">
        <v>1</v>
      </c>
      <c r="G15" s="9">
        <v>25</v>
      </c>
      <c r="H15" s="7">
        <f>+G15*F15</f>
        <v>25</v>
      </c>
      <c r="I15" s="7">
        <v>2</v>
      </c>
      <c r="J15" s="8">
        <f aca="true" t="shared" si="0" ref="J15:J21">+I15*100/H15</f>
        <v>8</v>
      </c>
      <c r="K15" s="8">
        <f aca="true" t="shared" si="1" ref="K15:K21">100-J15</f>
        <v>92</v>
      </c>
    </row>
    <row r="16" spans="3:11" ht="38.25" customHeight="1">
      <c r="C16" s="10" t="s">
        <v>27</v>
      </c>
      <c r="D16" s="10"/>
      <c r="E16" s="10"/>
      <c r="F16" s="3">
        <v>1</v>
      </c>
      <c r="G16" s="9">
        <v>25</v>
      </c>
      <c r="H16" s="7">
        <f>+G16*F16</f>
        <v>25</v>
      </c>
      <c r="I16" s="7">
        <v>2</v>
      </c>
      <c r="J16" s="8">
        <f>+I16*100/H16</f>
        <v>8</v>
      </c>
      <c r="K16" s="8">
        <f>100-J16</f>
        <v>92</v>
      </c>
    </row>
    <row r="17" spans="3:11" ht="38.25" customHeight="1">
      <c r="C17" s="10" t="s">
        <v>30</v>
      </c>
      <c r="D17" s="10"/>
      <c r="E17" s="10"/>
      <c r="F17" s="3">
        <v>3</v>
      </c>
      <c r="G17" s="9">
        <v>25</v>
      </c>
      <c r="H17" s="7">
        <f>+G17*F17</f>
        <v>75</v>
      </c>
      <c r="I17" s="7">
        <v>34</v>
      </c>
      <c r="J17" s="8">
        <f>+I17*100/H17</f>
        <v>45.333333333333336</v>
      </c>
      <c r="K17" s="8">
        <f>100-J17</f>
        <v>54.666666666666664</v>
      </c>
    </row>
    <row r="18" spans="3:11" ht="58.5" customHeight="1">
      <c r="C18" s="10" t="s">
        <v>31</v>
      </c>
      <c r="D18" s="10"/>
      <c r="E18" s="10"/>
      <c r="F18" s="3" t="s">
        <v>17</v>
      </c>
      <c r="G18" s="9">
        <v>25</v>
      </c>
      <c r="H18" s="7">
        <f>+G18*2.33</f>
        <v>58.25</v>
      </c>
      <c r="I18" s="9">
        <v>19</v>
      </c>
      <c r="J18" s="8">
        <f>+I18*100/H18</f>
        <v>32.61802575107296</v>
      </c>
      <c r="K18" s="8">
        <f>100-J18</f>
        <v>67.38197424892704</v>
      </c>
    </row>
    <row r="19" spans="3:11" ht="36.75" customHeight="1">
      <c r="C19" s="11" t="s">
        <v>33</v>
      </c>
      <c r="D19" s="12"/>
      <c r="E19" s="13"/>
      <c r="F19" s="3">
        <v>1</v>
      </c>
      <c r="G19" s="9">
        <v>25</v>
      </c>
      <c r="H19" s="7">
        <f>+G19*F19</f>
        <v>25</v>
      </c>
      <c r="I19" s="9">
        <v>2</v>
      </c>
      <c r="J19" s="8">
        <f>+I19*100/H19</f>
        <v>8</v>
      </c>
      <c r="K19" s="8">
        <f>100-J19</f>
        <v>92</v>
      </c>
    </row>
    <row r="20" spans="3:11" ht="30.75" customHeight="1">
      <c r="C20" s="10" t="s">
        <v>32</v>
      </c>
      <c r="D20" s="10"/>
      <c r="E20" s="10"/>
      <c r="F20" s="3">
        <v>3</v>
      </c>
      <c r="G20" s="9">
        <v>25</v>
      </c>
      <c r="H20" s="7">
        <f>+G20*F20</f>
        <v>75</v>
      </c>
      <c r="I20" s="9">
        <v>17</v>
      </c>
      <c r="J20" s="8">
        <f t="shared" si="0"/>
        <v>22.666666666666668</v>
      </c>
      <c r="K20" s="8">
        <f t="shared" si="1"/>
        <v>77.33333333333333</v>
      </c>
    </row>
    <row r="21" spans="3:11" ht="12.75">
      <c r="C21" s="14" t="s">
        <v>6</v>
      </c>
      <c r="D21" s="15"/>
      <c r="E21" s="16"/>
      <c r="F21" s="3">
        <v>13</v>
      </c>
      <c r="G21" s="9"/>
      <c r="H21" s="7">
        <f>SUM(H15:H20)</f>
        <v>283.25</v>
      </c>
      <c r="I21" s="7">
        <f>SUM(I14:I20)</f>
        <v>77</v>
      </c>
      <c r="J21" s="8">
        <f t="shared" si="0"/>
        <v>27.184466019417474</v>
      </c>
      <c r="K21" s="8">
        <f t="shared" si="1"/>
        <v>72.81553398058253</v>
      </c>
    </row>
    <row r="23" spans="3:5" ht="17.25">
      <c r="C23" s="17" t="s">
        <v>20</v>
      </c>
      <c r="D23" s="18"/>
      <c r="E23" s="18"/>
    </row>
    <row r="24" ht="12.75">
      <c r="C24" s="6" t="s">
        <v>10</v>
      </c>
    </row>
  </sheetData>
  <sheetProtection/>
  <mergeCells count="13">
    <mergeCell ref="C23:E23"/>
    <mergeCell ref="C16:E16"/>
    <mergeCell ref="C17:E17"/>
    <mergeCell ref="C18:E18"/>
    <mergeCell ref="C19:E19"/>
    <mergeCell ref="C20:E20"/>
    <mergeCell ref="C21:E21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O24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38</v>
      </c>
      <c r="D9" s="21"/>
      <c r="E9" s="21"/>
      <c r="F9" s="21"/>
      <c r="G9" s="21"/>
      <c r="H9" s="21"/>
      <c r="I9" s="21"/>
      <c r="J9" s="21"/>
      <c r="K9" s="21"/>
      <c r="L9" s="21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28</v>
      </c>
      <c r="D14" s="10"/>
      <c r="E14" s="10"/>
      <c r="F14" s="3">
        <v>1</v>
      </c>
      <c r="G14" s="9">
        <v>26</v>
      </c>
      <c r="H14" s="7">
        <f>+G14*F14</f>
        <v>26</v>
      </c>
      <c r="I14" s="7">
        <v>11.5</v>
      </c>
      <c r="J14" s="8">
        <f>+I14*100/H14</f>
        <v>44.23076923076923</v>
      </c>
      <c r="K14" s="8">
        <f>100-J14</f>
        <v>55.76923076923077</v>
      </c>
    </row>
    <row r="15" spans="3:11" ht="38.25" customHeight="1">
      <c r="C15" s="10" t="s">
        <v>29</v>
      </c>
      <c r="D15" s="10"/>
      <c r="E15" s="10"/>
      <c r="F15" s="3">
        <v>1</v>
      </c>
      <c r="G15" s="9">
        <v>26</v>
      </c>
      <c r="H15" s="7">
        <f>+G15*F15</f>
        <v>26</v>
      </c>
      <c r="I15" s="7">
        <v>16</v>
      </c>
      <c r="J15" s="8">
        <f aca="true" t="shared" si="0" ref="J15:J21">+I15*100/H15</f>
        <v>61.53846153846154</v>
      </c>
      <c r="K15" s="8">
        <f aca="true" t="shared" si="1" ref="K15:K21">100-J15</f>
        <v>38.46153846153846</v>
      </c>
    </row>
    <row r="16" spans="3:11" ht="38.25" customHeight="1">
      <c r="C16" s="10" t="s">
        <v>27</v>
      </c>
      <c r="D16" s="10"/>
      <c r="E16" s="10"/>
      <c r="F16" s="3">
        <v>1</v>
      </c>
      <c r="G16" s="9">
        <v>26</v>
      </c>
      <c r="H16" s="7">
        <f>+G16*F16</f>
        <v>26</v>
      </c>
      <c r="I16" s="7">
        <v>9.5</v>
      </c>
      <c r="J16" s="8">
        <f>+I16*100/H16</f>
        <v>36.53846153846154</v>
      </c>
      <c r="K16" s="8">
        <f>100-J16</f>
        <v>63.46153846153846</v>
      </c>
    </row>
    <row r="17" spans="3:11" ht="38.25" customHeight="1">
      <c r="C17" s="10" t="s">
        <v>30</v>
      </c>
      <c r="D17" s="10"/>
      <c r="E17" s="10"/>
      <c r="F17" s="3">
        <v>3</v>
      </c>
      <c r="G17" s="9">
        <v>26</v>
      </c>
      <c r="H17" s="7">
        <f>+G17*F17</f>
        <v>78</v>
      </c>
      <c r="I17" s="7">
        <v>7.5</v>
      </c>
      <c r="J17" s="8">
        <f>+I17*100/H17</f>
        <v>9.615384615384615</v>
      </c>
      <c r="K17" s="8">
        <f>100-J17</f>
        <v>90.38461538461539</v>
      </c>
    </row>
    <row r="18" spans="3:11" ht="58.5" customHeight="1">
      <c r="C18" s="10" t="s">
        <v>31</v>
      </c>
      <c r="D18" s="10"/>
      <c r="E18" s="10"/>
      <c r="F18" s="3" t="s">
        <v>17</v>
      </c>
      <c r="G18" s="9">
        <v>26</v>
      </c>
      <c r="H18" s="7">
        <f>+G18*2.33</f>
        <v>60.58</v>
      </c>
      <c r="I18" s="9">
        <v>14</v>
      </c>
      <c r="J18" s="8">
        <f>+I18*100/H18</f>
        <v>23.109937273027402</v>
      </c>
      <c r="K18" s="8">
        <f>100-J18</f>
        <v>76.8900627269726</v>
      </c>
    </row>
    <row r="19" spans="3:11" ht="36.75" customHeight="1">
      <c r="C19" s="11" t="s">
        <v>33</v>
      </c>
      <c r="D19" s="12"/>
      <c r="E19" s="13"/>
      <c r="F19" s="3">
        <v>1</v>
      </c>
      <c r="G19" s="9">
        <v>26</v>
      </c>
      <c r="H19" s="7">
        <f>+G19*F19</f>
        <v>26</v>
      </c>
      <c r="I19" s="9">
        <v>23</v>
      </c>
      <c r="J19" s="8">
        <f>+I19*100/H19</f>
        <v>88.46153846153847</v>
      </c>
      <c r="K19" s="8">
        <f>100-J19</f>
        <v>11.538461538461533</v>
      </c>
    </row>
    <row r="20" spans="3:11" ht="30.75" customHeight="1">
      <c r="C20" s="10" t="s">
        <v>32</v>
      </c>
      <c r="D20" s="10"/>
      <c r="E20" s="10"/>
      <c r="F20" s="3">
        <v>3</v>
      </c>
      <c r="G20" s="9">
        <v>26</v>
      </c>
      <c r="H20" s="7">
        <f>+G20*F20</f>
        <v>78</v>
      </c>
      <c r="I20" s="9">
        <v>31</v>
      </c>
      <c r="J20" s="8">
        <f t="shared" si="0"/>
        <v>39.743589743589745</v>
      </c>
      <c r="K20" s="8">
        <f t="shared" si="1"/>
        <v>60.256410256410255</v>
      </c>
    </row>
    <row r="21" spans="3:11" ht="12.75">
      <c r="C21" s="14" t="s">
        <v>6</v>
      </c>
      <c r="D21" s="15"/>
      <c r="E21" s="16"/>
      <c r="F21" s="3">
        <v>13</v>
      </c>
      <c r="G21" s="9"/>
      <c r="H21" s="7">
        <f>SUM(H15:H20)</f>
        <v>294.58</v>
      </c>
      <c r="I21" s="7">
        <f>SUM(I14:I20)</f>
        <v>112.5</v>
      </c>
      <c r="J21" s="8">
        <f t="shared" si="0"/>
        <v>38.189965374431395</v>
      </c>
      <c r="K21" s="8">
        <f t="shared" si="1"/>
        <v>61.810034625568605</v>
      </c>
    </row>
    <row r="23" spans="3:5" ht="17.25">
      <c r="C23" s="17" t="s">
        <v>20</v>
      </c>
      <c r="D23" s="18"/>
      <c r="E23" s="18"/>
    </row>
    <row r="24" ht="12.75">
      <c r="C24" s="6" t="s">
        <v>10</v>
      </c>
    </row>
  </sheetData>
  <sheetProtection/>
  <mergeCells count="13">
    <mergeCell ref="B8:L8"/>
    <mergeCell ref="C9:L9"/>
    <mergeCell ref="D11:J11"/>
    <mergeCell ref="C13:E13"/>
    <mergeCell ref="C14:E14"/>
    <mergeCell ref="C15:E15"/>
    <mergeCell ref="C23:E23"/>
    <mergeCell ref="C16:E16"/>
    <mergeCell ref="C17:E17"/>
    <mergeCell ref="C18:E18"/>
    <mergeCell ref="C19:E19"/>
    <mergeCell ref="C20:E20"/>
    <mergeCell ref="C21:E21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O24"/>
  <sheetViews>
    <sheetView tabSelected="1" zoomScalePageLayoutView="0" workbookViewId="0" topLeftCell="A14">
      <selection activeCell="I21" sqref="I21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5" max="5" width="17.28125" style="0" customWidth="1"/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8" spans="2:15" ht="12.75">
      <c r="B8" s="19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  <c r="O8" s="2"/>
    </row>
    <row r="9" spans="3:12" ht="21">
      <c r="C9" s="21" t="s">
        <v>39</v>
      </c>
      <c r="D9" s="21"/>
      <c r="E9" s="21"/>
      <c r="F9" s="21"/>
      <c r="G9" s="21"/>
      <c r="H9" s="21"/>
      <c r="I9" s="21"/>
      <c r="J9" s="21"/>
      <c r="K9" s="21"/>
      <c r="L9" s="21"/>
    </row>
    <row r="10" ht="10.5" customHeight="1"/>
    <row r="11" spans="4:14" ht="12.75">
      <c r="D11" s="19" t="s">
        <v>1</v>
      </c>
      <c r="E11" s="20"/>
      <c r="F11" s="20"/>
      <c r="G11" s="20"/>
      <c r="H11" s="20"/>
      <c r="I11" s="20"/>
      <c r="J11" s="20"/>
      <c r="K11" s="5"/>
      <c r="L11" s="5"/>
      <c r="M11" s="5"/>
      <c r="N11" s="5"/>
    </row>
    <row r="13" spans="3:13" ht="52.5">
      <c r="C13" s="23" t="s">
        <v>5</v>
      </c>
      <c r="D13" s="23"/>
      <c r="E13" s="23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0" t="s">
        <v>28</v>
      </c>
      <c r="D14" s="10"/>
      <c r="E14" s="10"/>
      <c r="F14" s="3">
        <v>1</v>
      </c>
      <c r="G14" s="9">
        <v>26</v>
      </c>
      <c r="H14" s="7">
        <f>+G14*F14</f>
        <v>26</v>
      </c>
      <c r="I14" s="7">
        <v>0</v>
      </c>
      <c r="J14" s="8">
        <f>+I14*100/H14</f>
        <v>0</v>
      </c>
      <c r="K14" s="8">
        <f>100-J14</f>
        <v>100</v>
      </c>
    </row>
    <row r="15" spans="3:11" ht="38.25" customHeight="1">
      <c r="C15" s="10" t="s">
        <v>29</v>
      </c>
      <c r="D15" s="10"/>
      <c r="E15" s="10"/>
      <c r="F15" s="3">
        <v>1</v>
      </c>
      <c r="G15" s="9">
        <v>26</v>
      </c>
      <c r="H15" s="7">
        <f>+G15*F15</f>
        <v>26</v>
      </c>
      <c r="I15" s="7">
        <v>0</v>
      </c>
      <c r="J15" s="8">
        <f aca="true" t="shared" si="0" ref="J15:J21">+I15*100/H15</f>
        <v>0</v>
      </c>
      <c r="K15" s="8">
        <f aca="true" t="shared" si="1" ref="K15:K21">100-J15</f>
        <v>100</v>
      </c>
    </row>
    <row r="16" spans="3:11" ht="38.25" customHeight="1">
      <c r="C16" s="10" t="s">
        <v>27</v>
      </c>
      <c r="D16" s="10"/>
      <c r="E16" s="10"/>
      <c r="F16" s="3">
        <v>1</v>
      </c>
      <c r="G16" s="9">
        <v>26</v>
      </c>
      <c r="H16" s="7">
        <f>+G16*F16</f>
        <v>26</v>
      </c>
      <c r="I16" s="7">
        <v>0.5</v>
      </c>
      <c r="J16" s="8">
        <f>+I16*100/H16</f>
        <v>1.9230769230769231</v>
      </c>
      <c r="K16" s="8">
        <f>100-J16</f>
        <v>98.07692307692308</v>
      </c>
    </row>
    <row r="17" spans="3:11" ht="38.25" customHeight="1">
      <c r="C17" s="10" t="s">
        <v>30</v>
      </c>
      <c r="D17" s="10"/>
      <c r="E17" s="10"/>
      <c r="F17" s="3">
        <v>3</v>
      </c>
      <c r="G17" s="9">
        <v>26</v>
      </c>
      <c r="H17" s="7">
        <f>+G17*F17</f>
        <v>78</v>
      </c>
      <c r="I17" s="7">
        <v>14</v>
      </c>
      <c r="J17" s="8">
        <f>+I17*100/H17</f>
        <v>17.94871794871795</v>
      </c>
      <c r="K17" s="8">
        <f>100-J17</f>
        <v>82.05128205128204</v>
      </c>
    </row>
    <row r="18" spans="3:11" ht="58.5" customHeight="1">
      <c r="C18" s="10" t="s">
        <v>31</v>
      </c>
      <c r="D18" s="10"/>
      <c r="E18" s="10"/>
      <c r="F18" s="3" t="s">
        <v>17</v>
      </c>
      <c r="G18" s="9">
        <v>26</v>
      </c>
      <c r="H18" s="7">
        <f>+G18*2.33</f>
        <v>60.58</v>
      </c>
      <c r="I18" s="9">
        <v>0</v>
      </c>
      <c r="J18" s="8">
        <f>+I18*100/H18</f>
        <v>0</v>
      </c>
      <c r="K18" s="8">
        <f>100-J18</f>
        <v>100</v>
      </c>
    </row>
    <row r="19" spans="3:11" ht="36.75" customHeight="1">
      <c r="C19" s="11" t="s">
        <v>33</v>
      </c>
      <c r="D19" s="12"/>
      <c r="E19" s="13"/>
      <c r="F19" s="3">
        <v>1</v>
      </c>
      <c r="G19" s="9">
        <v>26</v>
      </c>
      <c r="H19" s="7">
        <f>+G19*F19</f>
        <v>26</v>
      </c>
      <c r="I19" s="9">
        <v>4</v>
      </c>
      <c r="J19" s="8">
        <f>+I19*100/H19</f>
        <v>15.384615384615385</v>
      </c>
      <c r="K19" s="8">
        <f>100-J19</f>
        <v>84.61538461538461</v>
      </c>
    </row>
    <row r="20" spans="3:11" ht="30.75" customHeight="1">
      <c r="C20" s="10" t="s">
        <v>32</v>
      </c>
      <c r="D20" s="10"/>
      <c r="E20" s="10"/>
      <c r="F20" s="3">
        <v>3</v>
      </c>
      <c r="G20" s="9">
        <v>26</v>
      </c>
      <c r="H20" s="7">
        <f>+G20*F20</f>
        <v>78</v>
      </c>
      <c r="I20" s="9">
        <v>7</v>
      </c>
      <c r="J20" s="8">
        <f t="shared" si="0"/>
        <v>8.974358974358974</v>
      </c>
      <c r="K20" s="8">
        <f t="shared" si="1"/>
        <v>91.02564102564102</v>
      </c>
    </row>
    <row r="21" spans="3:11" ht="12.75">
      <c r="C21" s="14" t="s">
        <v>6</v>
      </c>
      <c r="D21" s="15"/>
      <c r="E21" s="16"/>
      <c r="F21" s="3">
        <v>13</v>
      </c>
      <c r="G21" s="9"/>
      <c r="H21" s="7">
        <f>SUM(H15:H20)</f>
        <v>294.58</v>
      </c>
      <c r="I21" s="7">
        <f>SUM(I14:I20)</f>
        <v>25.5</v>
      </c>
      <c r="J21" s="8">
        <f t="shared" si="0"/>
        <v>8.656392151537784</v>
      </c>
      <c r="K21" s="8">
        <f t="shared" si="1"/>
        <v>91.34360784846221</v>
      </c>
    </row>
    <row r="23" spans="3:5" ht="17.25">
      <c r="C23" s="17" t="s">
        <v>20</v>
      </c>
      <c r="D23" s="18"/>
      <c r="E23" s="18"/>
    </row>
    <row r="24" ht="12.75">
      <c r="C24" s="6" t="s">
        <v>10</v>
      </c>
    </row>
  </sheetData>
  <sheetProtection/>
  <mergeCells count="13">
    <mergeCell ref="C23:E23"/>
    <mergeCell ref="C16:E16"/>
    <mergeCell ref="C17:E17"/>
    <mergeCell ref="C18:E18"/>
    <mergeCell ref="C19:E19"/>
    <mergeCell ref="C20:E20"/>
    <mergeCell ref="C21:E21"/>
    <mergeCell ref="B8:L8"/>
    <mergeCell ref="C9:L9"/>
    <mergeCell ref="D11:J11"/>
    <mergeCell ref="C13:E13"/>
    <mergeCell ref="C14:E14"/>
    <mergeCell ref="C15:E1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Comunità Montana San Severino Marche</dc:creator>
  <cp:keywords/>
  <dc:description/>
  <cp:lastModifiedBy>sandra.boarelli</cp:lastModifiedBy>
  <cp:lastPrinted>2022-10-06T09:09:38Z</cp:lastPrinted>
  <dcterms:created xsi:type="dcterms:W3CDTF">2009-10-07T06:20:16Z</dcterms:created>
  <dcterms:modified xsi:type="dcterms:W3CDTF">2022-10-06T09:09:39Z</dcterms:modified>
  <cp:category/>
  <cp:version/>
  <cp:contentType/>
  <cp:contentStatus/>
</cp:coreProperties>
</file>